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b\Download\AGREGAR_A_ACCIÓN_9_!!!_PORFA\"/>
    </mc:Choice>
  </mc:AlternateContent>
  <workbookProtection revisionsAlgorithmName="SHA-512" revisionsHashValue="gJ6/wsdvsrTflPKh65yjuyfQGgB8dG9JZDtAqkB+lnPNnRH1Clxjr1jeqOGqCmFC19nIJybv52KwxYxRO3U3kA==" revisionsSaltValue="Y5XyfAW4i6HdRkK6gLJRNw==" revisionsSpinCount="100000" lockRevision="1"/>
  <bookViews>
    <workbookView xWindow="-15" yWindow="-15" windowWidth="24060" windowHeight="3345"/>
  </bookViews>
  <sheets>
    <sheet name="Hoja1" sheetId="1" r:id="rId1"/>
    <sheet name="Hoja2" sheetId="2" r:id="rId2"/>
    <sheet name="Hoja3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Hoja1!$A$1:$G$58</definedName>
    <definedName name="Z_5C49B94E_750C_4FA6_BB47_049E1BB4E8DF_.wvu.PrintArea" localSheetId="0" hidden="1">Hoja1!$A$1:$G$58</definedName>
  </definedNames>
  <calcPr calcId="152511"/>
  <customWorkbookViews>
    <customWorkbookView name="Alex Torres - Personal View" guid="{5C49B94E-750C-4FA6-BB47-049E1BB4E8DF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E22" i="1" l="1"/>
  <c r="E19" i="1"/>
  <c r="E17" i="1"/>
  <c r="B22" i="1"/>
  <c r="B19" i="1"/>
  <c r="B17" i="1"/>
  <c r="D22" i="1" l="1"/>
  <c r="E55" i="1"/>
  <c r="C55" i="1"/>
  <c r="B55" i="1"/>
  <c r="F25" i="1"/>
  <c r="F55" i="1" s="1"/>
  <c r="E27" i="1"/>
  <c r="G55" i="1" l="1"/>
  <c r="E42" i="1"/>
  <c r="F13" i="1"/>
  <c r="F36" i="1" s="1"/>
  <c r="D19" i="1"/>
  <c r="D42" i="1" s="1"/>
  <c r="F11" i="1"/>
  <c r="F35" i="1" s="1"/>
  <c r="F22" i="1"/>
  <c r="F44" i="1" s="1"/>
  <c r="E45" i="1"/>
  <c r="C45" i="1"/>
  <c r="E44" i="1"/>
  <c r="C44" i="1"/>
  <c r="E43" i="1"/>
  <c r="C43" i="1"/>
  <c r="C42" i="1"/>
  <c r="E40" i="1"/>
  <c r="C40" i="1"/>
  <c r="E39" i="1"/>
  <c r="C39" i="1"/>
  <c r="E37" i="1"/>
  <c r="C37" i="1"/>
  <c r="E36" i="1"/>
  <c r="C36" i="1"/>
  <c r="E35" i="1"/>
  <c r="C35" i="1"/>
  <c r="C57" i="1" s="1"/>
  <c r="B45" i="1"/>
  <c r="B44" i="1"/>
  <c r="B43" i="1"/>
  <c r="B42" i="1"/>
  <c r="B40" i="1"/>
  <c r="B39" i="1"/>
  <c r="B37" i="1"/>
  <c r="B36" i="1"/>
  <c r="B35" i="1"/>
  <c r="F23" i="1"/>
  <c r="F45" i="1" s="1"/>
  <c r="F20" i="1"/>
  <c r="G20" i="1" s="1"/>
  <c r="F19" i="1"/>
  <c r="F42" i="1" s="1"/>
  <c r="F17" i="1"/>
  <c r="G17" i="1" s="1"/>
  <c r="F16" i="1"/>
  <c r="G16" i="1" s="1"/>
  <c r="F14" i="1"/>
  <c r="F37" i="1" s="1"/>
  <c r="C27" i="1"/>
  <c r="G26" i="1"/>
  <c r="G25" i="1"/>
  <c r="G24" i="1"/>
  <c r="G21" i="1"/>
  <c r="G18" i="1"/>
  <c r="G15" i="1"/>
  <c r="G12" i="1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25" i="1"/>
  <c r="D55" i="1" s="1"/>
  <c r="D24" i="1"/>
  <c r="D23" i="1"/>
  <c r="D45" i="1" s="1"/>
  <c r="D44" i="1"/>
  <c r="D21" i="1"/>
  <c r="D20" i="1"/>
  <c r="D43" i="1" s="1"/>
  <c r="D18" i="1"/>
  <c r="D17" i="1"/>
  <c r="D40" i="1" s="1"/>
  <c r="D16" i="1"/>
  <c r="D39" i="1" s="1"/>
  <c r="D15" i="1"/>
  <c r="D14" i="1"/>
  <c r="D37" i="1" s="1"/>
  <c r="D13" i="1"/>
  <c r="D36" i="1" s="1"/>
  <c r="D12" i="1"/>
  <c r="D11" i="2"/>
  <c r="D11" i="1"/>
  <c r="D35" i="1" s="1"/>
  <c r="G13" i="1" l="1"/>
  <c r="F39" i="1"/>
  <c r="G39" i="1" s="1"/>
  <c r="G11" i="1"/>
  <c r="F40" i="1"/>
  <c r="G40" i="1" s="1"/>
  <c r="G14" i="1"/>
  <c r="G36" i="1"/>
  <c r="F43" i="1"/>
  <c r="G43" i="1" s="1"/>
  <c r="G45" i="1"/>
  <c r="G42" i="1"/>
  <c r="B27" i="1"/>
  <c r="G23" i="1"/>
  <c r="G22" i="1"/>
  <c r="G44" i="1"/>
  <c r="E57" i="1"/>
  <c r="G37" i="1"/>
  <c r="F27" i="1"/>
  <c r="B57" i="1"/>
  <c r="D57" i="1"/>
  <c r="G35" i="1"/>
  <c r="G19" i="1"/>
  <c r="D27" i="1"/>
  <c r="F57" i="1" l="1"/>
  <c r="G57" i="1" s="1"/>
  <c r="G58" i="1" s="1"/>
  <c r="G27" i="1"/>
</calcChain>
</file>

<file path=xl/comments1.xml><?xml version="1.0" encoding="utf-8"?>
<comments xmlns="http://schemas.openxmlformats.org/spreadsheetml/2006/main">
  <authors>
    <author>evelazco</author>
    <author>marroyo</author>
  </authors>
  <commentList>
    <comment ref="B8" authorId="0" guid="{0C5A4D69-4628-404C-8E7F-2815BFCAE9ED}" shapeId="0">
      <text>
        <r>
          <rPr>
            <b/>
            <sz val="9"/>
            <color indexed="81"/>
            <rFont val="Tahoma"/>
            <family val="2"/>
          </rPr>
          <t>evelazco:</t>
        </r>
        <r>
          <rPr>
            <sz val="9"/>
            <color indexed="81"/>
            <rFont val="Tahoma"/>
            <family val="2"/>
          </rPr>
          <t xml:space="preserve">
PRESUPUESTADO ACUMULADO</t>
        </r>
      </text>
    </comment>
    <comment ref="E8" authorId="0" guid="{8BB9E684-7E5C-46E7-AFF7-AF59800106BB}" shapeId="0">
      <text>
        <r>
          <rPr>
            <b/>
            <sz val="9"/>
            <color indexed="81"/>
            <rFont val="Tahoma"/>
            <family val="2"/>
          </rPr>
          <t>evelazco:</t>
        </r>
        <r>
          <rPr>
            <sz val="9"/>
            <color indexed="81"/>
            <rFont val="Tahoma"/>
            <family val="2"/>
          </rPr>
          <t xml:space="preserve">
INCURRIDO
 ACUMULADO</t>
        </r>
      </text>
    </comment>
    <comment ref="F8" authorId="0" guid="{0E37D529-E360-4EAD-9FCB-7EADBE91B5A8}" shapeId="0">
      <text>
        <r>
          <rPr>
            <b/>
            <sz val="9"/>
            <color indexed="81"/>
            <rFont val="Tahoma"/>
            <family val="2"/>
          </rPr>
          <t>evelazco:</t>
        </r>
        <r>
          <rPr>
            <sz val="9"/>
            <color indexed="81"/>
            <rFont val="Tahoma"/>
            <family val="2"/>
          </rPr>
          <t xml:space="preserve">
INCURRIDO ACUMULADO
</t>
        </r>
      </text>
    </comment>
    <comment ref="A16" authorId="1" guid="{E82F173B-81EC-46BC-BF00-A2DD68D9A00F}" shapeId="0">
      <text>
        <r>
          <rPr>
            <b/>
            <sz val="9"/>
            <color indexed="81"/>
            <rFont val="Tahoma"/>
            <family val="2"/>
          </rPr>
          <t>marroyo:</t>
        </r>
        <r>
          <rPr>
            <sz val="9"/>
            <color indexed="81"/>
            <rFont val="Tahoma"/>
            <family val="2"/>
          </rPr>
          <t xml:space="preserve">
Productos de Tipo Corriente
I. Productos derivados de uso y aprovechamiento de bienes no sujetos a régimen de dominio público.
CTA. 0426 ARRENDAMIENTO O EXPLOTACION DE MUEBLES</t>
        </r>
      </text>
    </comment>
    <comment ref="A17" authorId="1" guid="{0F73E7FF-73F7-49F6-93EA-F69EA8599042}" shapeId="0">
      <text>
        <r>
          <rPr>
            <b/>
            <sz val="9"/>
            <color indexed="81"/>
            <rFont val="Tahoma"/>
            <family val="2"/>
          </rPr>
          <t>marroyo:</t>
        </r>
        <r>
          <rPr>
            <sz val="9"/>
            <color indexed="81"/>
            <rFont val="Tahoma"/>
            <family val="2"/>
          </rPr>
          <t xml:space="preserve">
Productos de Capital
I. Enajenación de bienes muebles e inmuebles;
II. Enajenación de bienes muebles no sujetos a ser inventariados; y
III. Otros productos que generen ingreso corriente.
CTA. 0427  INTERESES Y 428 VTA DE IMPRESOS FORMATOS Y PAPELERIA ESPECIAL</t>
        </r>
      </text>
    </comment>
    <comment ref="A19" authorId="1" guid="{9DB52A8B-3707-4A47-AFC5-573B5B407CF0}" shapeId="0">
      <text>
        <r>
          <rPr>
            <b/>
            <sz val="9"/>
            <color indexed="81"/>
            <rFont val="Tahoma"/>
            <family val="2"/>
          </rPr>
          <t>marroyo:</t>
        </r>
        <r>
          <rPr>
            <sz val="9"/>
            <color indexed="81"/>
            <rFont val="Tahoma"/>
            <family val="2"/>
          </rPr>
          <t xml:space="preserve">
APROVECHAMIENTOS
Aprovechamiento de tipo corriente
I. Derivados del sistema sancionatorio municipal;
II. Derivados de recursos transferidos al municipio;
III. Indemnizaciones; y
IV. Reintegros
CTAS 0430 MULTAS, 0431 DONATIVOS Y 0432 DIVERSOS</t>
        </r>
      </text>
    </comment>
    <comment ref="A20" authorId="1" guid="{927D9948-9238-4D10-81BA-E823EA924C97}" shapeId="0">
      <text>
        <r>
          <rPr>
            <b/>
            <sz val="9"/>
            <color indexed="81"/>
            <rFont val="Tahoma"/>
            <family val="2"/>
          </rPr>
          <t>marroyo:</t>
        </r>
        <r>
          <rPr>
            <sz val="9"/>
            <color indexed="81"/>
            <rFont val="Tahoma"/>
            <family val="2"/>
          </rPr>
          <t xml:space="preserve">
Aprovechamientos provenientes de obras públicas
I. Garantías de cumplimiento, anticipo y vicios ocultos.
CTA 433 GTS DE EJECUCION REC. Y REZAGOS</t>
        </r>
      </text>
    </comment>
    <comment ref="A22" authorId="1" guid="{2813047F-AB46-4099-BA8F-606938971077}" shapeId="0">
      <text>
        <r>
          <rPr>
            <b/>
            <sz val="9"/>
            <color indexed="81"/>
            <rFont val="Tahoma"/>
            <family val="2"/>
          </rPr>
          <t>marroyo:</t>
        </r>
        <r>
          <rPr>
            <sz val="9"/>
            <color indexed="81"/>
            <rFont val="Tahoma"/>
            <family val="2"/>
          </rPr>
          <t xml:space="preserve">
PARTICIPACIONES Y APORTACIONES
PARTICIPACIONES
I. Fondo Municipal de Participaciones;
II. Fondo de Fomento Municipal;
III. Fondo de Compensación; y
IV. Fondo por venta final de diesel y gasolina.
APORTACIONES
I. Fondo de Aportaciones para la Infraestructura Social Municipal; y
II. Fondo de Aportaciones para el Fortalecimiento de los Municipios.
CUENTA 0440 PARTICIPACIONES Y 0445 FDOS DEL RAMO 33 </t>
        </r>
      </text>
    </comment>
    <comment ref="A23" authorId="1" guid="{1EAA96CB-92FD-4D96-92CF-A280A80D8CCD}" shapeId="0">
      <text>
        <r>
          <rPr>
            <b/>
            <sz val="9"/>
            <color indexed="81"/>
            <rFont val="Tahoma"/>
            <family val="2"/>
          </rPr>
          <t>marroyo:</t>
        </r>
        <r>
          <rPr>
            <sz val="9"/>
            <color indexed="81"/>
            <rFont val="Tahoma"/>
            <family val="2"/>
          </rPr>
          <t xml:space="preserve">
TRANSFERENCIAS, ASIGNACIONES, SUBSIDIOS Y OTRAS AYUDAS
I. Provenientes de la Federación;
II. Provenientes del Estado;
III. Subsidios; y
IV. Ayudas Sociales.
CTA. 0450 APORTACIONES ESTATALES Y FEDERALES</t>
        </r>
      </text>
    </comment>
  </commentList>
</comments>
</file>

<file path=xl/sharedStrings.xml><?xml version="1.0" encoding="utf-8"?>
<sst xmlns="http://schemas.openxmlformats.org/spreadsheetml/2006/main" count="137" uniqueCount="39">
  <si>
    <t xml:space="preserve">                                 MUNICIPIO DE SANTA CATARINA, N. L.</t>
  </si>
  <si>
    <t xml:space="preserve">                                 ESTADO ANALÍTICO DE 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</si>
  <si>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</si>
  <si>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</si>
  <si>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</si>
  <si>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</si>
  <si>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</si>
  <si>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</si>
  <si>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</si>
  <si>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( 1 )</t>
  </si>
  <si>
    <t>( 2 )</t>
  </si>
  <si>
    <t>( 3 = 1 + 2 )</t>
  </si>
  <si>
    <t>( 4 )</t>
  </si>
  <si>
    <t>( 5 )</t>
  </si>
  <si>
    <t>( 6 = 5 - 1 )</t>
  </si>
  <si>
    <t>I N G R E S O</t>
  </si>
  <si>
    <t>IMPUESTO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</si>
  <si>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</si>
  <si>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</si>
  <si>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</si>
  <si>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</si>
  <si>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</si>
  <si>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</si>
  <si>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</si>
  <si>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 DE BIENES Y SERVICIOS</t>
  </si>
  <si>
    <t>PARTICIPACIONES Y APORTACIONES</t>
  </si>
  <si>
    <t>TRANFERENCIAS, ASIGNACIONES, SUBSIDIOS Y OTRAS</t>
  </si>
  <si>
    <t>AYUDAS</t>
  </si>
  <si>
    <t>INGRESOS DERIVADOS DE FINANCIEMIENTOS</t>
  </si>
  <si>
    <t>TOTAL</t>
  </si>
  <si>
    <t>ESTADO ANALITICO DE INGRESOS POR FUENTE DE FINANCIEMIENTO</t>
  </si>
  <si>
    <t>INGRESOS EXCEDENTES</t>
  </si>
  <si>
    <t>INGRESOS DEL GOBIERNO</t>
  </si>
  <si>
    <t>IMPUESTOS</t>
  </si>
  <si>
    <t>INGRESOS DE ORGANISMOS Y EMPRESAS</t>
  </si>
  <si>
    <t>INGRESOS POR VENTAS DE BIENES Y SERVICIOS</t>
  </si>
  <si>
    <t>ESTADO ANALITICO DE INGRESOS POR FUENTE DE FINANCIAMIENTO</t>
  </si>
  <si>
    <t>INGRESOS DERIVADOS DE FINANCIAMIENTOS</t>
  </si>
  <si>
    <t xml:space="preserve">                               AL 3ER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</si>
</sst>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Lucida Bright"/>
      <family val="1"/>
    </font>
    <font>
      <b/>
      <sz val="11"/>
      <color theme="4" tint="-0.249977111117893"/>
      <name val="Lucida Bright"/>
      <family val="1"/>
    </font>
    <font>
      <b/>
      <sz val="11"/>
      <color theme="1"/>
      <name val="Lucida Bright"/>
      <family val="1"/>
    </font>
    <font>
      <sz val="10"/>
      <color theme="1"/>
      <name val="Lucida Bright"/>
      <family val="1"/>
    </font>
    <font>
      <b/>
      <sz val="10"/>
      <color theme="1"/>
      <name val="Lucida Bright"/>
      <family val="1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Lucida Bright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0" xfId="0" applyFont="1" applyAlignment="1">
      <alignment vertical="center" wrapText="1"/>
    </xf>
    <xf numFmtId="0" fontId="4" fillId="0" borderId="0" xfId="0" applyFont="1"/>
    <xf numFmtId="0" fontId="5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7" xfId="0" applyFont="1" applyBorder="1"/>
    <xf numFmtId="0" fontId="3" fillId="0" borderId="0" xfId="0" applyFont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0" fillId="0" borderId="10" xfId="0" applyBorder="1"/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11" xfId="0" applyFont="1" applyBorder="1"/>
    <xf numFmtId="0" fontId="6" fillId="0" borderId="0" xfId="0" applyFont="1"/>
    <xf numFmtId="0" fontId="0" fillId="2" borderId="27" xfId="0" applyFill="1" applyBorder="1"/>
    <xf numFmtId="0" fontId="0" fillId="2" borderId="28" xfId="0" applyFill="1" applyBorder="1"/>
    <xf numFmtId="0" fontId="7" fillId="2" borderId="0" xfId="0" applyFont="1" applyFill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4" fillId="0" borderId="2" xfId="0" applyFont="1" applyBorder="1"/>
    <xf numFmtId="0" fontId="6" fillId="0" borderId="2" xfId="0" applyFont="1" applyBorder="1"/>
    <xf numFmtId="0" fontId="4" fillId="0" borderId="0" xfId="0" applyFont="1" applyBorder="1"/>
    <xf numFmtId="0" fontId="6" fillId="0" borderId="0" xfId="0" applyFont="1" applyBorder="1"/>
    <xf numFmtId="0" fontId="0" fillId="0" borderId="0" xfId="0" applyBorder="1"/>
    <xf numFmtId="0" fontId="7" fillId="0" borderId="0" xfId="0" applyFont="1"/>
    <xf numFmtId="0" fontId="4" fillId="0" borderId="30" xfId="0" applyFont="1" applyBorder="1"/>
    <xf numFmtId="0" fontId="6" fillId="2" borderId="26" xfId="0" applyFont="1" applyFill="1" applyBorder="1" applyAlignment="1">
      <alignment horizontal="center"/>
    </xf>
    <xf numFmtId="164" fontId="4" fillId="0" borderId="8" xfId="1" applyNumberFormat="1" applyFont="1" applyBorder="1"/>
    <xf numFmtId="164" fontId="4" fillId="0" borderId="9" xfId="1" applyNumberFormat="1" applyFont="1" applyBorder="1"/>
    <xf numFmtId="164" fontId="4" fillId="0" borderId="23" xfId="1" applyNumberFormat="1" applyFont="1" applyBorder="1"/>
    <xf numFmtId="165" fontId="4" fillId="0" borderId="9" xfId="1" applyNumberFormat="1" applyFont="1" applyBorder="1"/>
    <xf numFmtId="0" fontId="3" fillId="0" borderId="1" xfId="0" applyFont="1" applyFill="1" applyBorder="1"/>
    <xf numFmtId="0" fontId="1" fillId="0" borderId="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64" fontId="5" fillId="0" borderId="6" xfId="1" applyNumberFormat="1" applyFont="1" applyFill="1" applyBorder="1"/>
    <xf numFmtId="164" fontId="5" fillId="0" borderId="9" xfId="1" applyNumberFormat="1" applyFont="1" applyBorder="1"/>
    <xf numFmtId="0" fontId="5" fillId="0" borderId="24" xfId="0" applyFont="1" applyFill="1" applyBorder="1" applyAlignment="1">
      <alignment horizontal="center"/>
    </xf>
    <xf numFmtId="164" fontId="5" fillId="0" borderId="25" xfId="1" applyNumberFormat="1" applyFont="1" applyFill="1" applyBorder="1"/>
    <xf numFmtId="165" fontId="5" fillId="0" borderId="9" xfId="1" applyNumberFormat="1" applyFont="1" applyBorder="1"/>
    <xf numFmtId="0" fontId="5" fillId="0" borderId="0" xfId="0" applyFont="1"/>
    <xf numFmtId="0" fontId="5" fillId="0" borderId="2" xfId="0" applyFont="1" applyBorder="1"/>
    <xf numFmtId="164" fontId="5" fillId="0" borderId="2" xfId="1" applyNumberFormat="1" applyFont="1" applyBorder="1"/>
    <xf numFmtId="164" fontId="5" fillId="0" borderId="3" xfId="1" applyNumberFormat="1" applyFont="1" applyBorder="1"/>
    <xf numFmtId="164" fontId="5" fillId="0" borderId="26" xfId="1" applyNumberFormat="1" applyFont="1" applyBorder="1"/>
    <xf numFmtId="164" fontId="5" fillId="0" borderId="28" xfId="1" applyNumberFormat="1" applyFont="1" applyBorder="1"/>
    <xf numFmtId="164" fontId="5" fillId="0" borderId="31" xfId="1" applyNumberFormat="1" applyFont="1" applyBorder="1"/>
    <xf numFmtId="43" fontId="4" fillId="0" borderId="2" xfId="0" applyNumberFormat="1" applyFont="1" applyBorder="1"/>
    <xf numFmtId="43" fontId="4" fillId="0" borderId="0" xfId="0" applyNumberFormat="1" applyFont="1" applyBorder="1"/>
    <xf numFmtId="0" fontId="11" fillId="0" borderId="7" xfId="0" applyFont="1" applyBorder="1"/>
    <xf numFmtId="43" fontId="4" fillId="0" borderId="9" xfId="1" applyFont="1" applyBorder="1"/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0</xdr:col>
      <xdr:colOff>1571625</xdr:colOff>
      <xdr:row>5</xdr:row>
      <xdr:rowOff>91319</xdr:rowOff>
    </xdr:to>
    <xdr:pic>
      <xdr:nvPicPr>
        <xdr:cNvPr id="4" name="Picture 74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6675"/>
          <a:ext cx="1533525" cy="9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962024</xdr:colOff>
      <xdr:row>4</xdr:row>
      <xdr:rowOff>85724</xdr:rowOff>
    </xdr:from>
    <xdr:to>
      <xdr:col>6</xdr:col>
      <xdr:colOff>944334</xdr:colOff>
      <xdr:row>5</xdr:row>
      <xdr:rowOff>9524</xdr:rowOff>
    </xdr:to>
    <xdr:pic>
      <xdr:nvPicPr>
        <xdr:cNvPr id="5" name="Picture 746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4" y="819149"/>
          <a:ext cx="553538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B003F6C-9596-4341-8D36-A7C99ACC5F81}" protected="1">
  <header guid="{AB003F6C-9596-4341-8D36-A7C99ACC5F81}" dateTime="2017-11-10T20:00:23" maxSheetId="4" userName="Alex Torres" r:id="rId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workbookViewId="0">
      <selection activeCell="H1" sqref="H1"/>
    </sheetView>
  </sheetViews>
  <sheetFormatPr defaultColWidth="11.42578125" defaultRowHeight="12.75" x14ac:dyDescent="0.2"/>
  <cols>
    <col min="1" max="1" width="48.5703125" style="9" customWidth="1"/>
    <col min="2" max="2" width="14.5703125" style="9" customWidth="1"/>
    <col min="3" max="3" width="19.5703125" style="9" bestFit="1" customWidth="1"/>
    <col min="4" max="4" width="15.5703125" style="9" bestFit="1" customWidth="1"/>
    <col min="5" max="5" width="17.7109375" style="9" customWidth="1"/>
    <col min="6" max="6" width="15.85546875" style="9" bestFit="1" customWidth="1"/>
    <col min="7" max="7" width="17.42578125" style="9" customWidth="1"/>
    <col min="8" max="9" width="11.42578125" style="9"/>
    <col min="10" max="10" width="12.85546875" style="9" bestFit="1" customWidth="1"/>
    <col min="11" max="16384" width="11.42578125" style="9"/>
  </cols>
  <sheetData>
    <row r="1" spans="1:7" s="4" customFormat="1" ht="15" thickTop="1" x14ac:dyDescent="0.2">
      <c r="A1" s="1"/>
      <c r="B1" s="2"/>
      <c r="C1" s="2"/>
      <c r="D1" s="2"/>
      <c r="E1" s="2"/>
      <c r="F1" s="2"/>
      <c r="G1" s="3"/>
    </row>
    <row r="2" spans="1:7" s="4" customFormat="1" ht="14.25" x14ac:dyDescent="0.2">
      <c r="A2" s="70" t="s">
        <v>0</v>
      </c>
      <c r="B2" s="71"/>
      <c r="C2" s="71"/>
      <c r="D2" s="71"/>
      <c r="E2" s="71"/>
      <c r="F2" s="71"/>
      <c r="G2" s="72"/>
    </row>
    <row r="3" spans="1:7" s="4" customFormat="1" ht="14.25" x14ac:dyDescent="0.2">
      <c r="A3" s="70" t="s">
        <v>1</v>
      </c>
      <c r="B3" s="71"/>
      <c r="C3" s="71"/>
      <c r="D3" s="71"/>
      <c r="E3" s="71"/>
      <c r="F3" s="71"/>
      <c r="G3" s="72"/>
    </row>
    <row r="4" spans="1:7" s="4" customFormat="1" ht="14.25" x14ac:dyDescent="0.2">
      <c r="A4" s="70" t="s">
        <v>38</v>
      </c>
      <c r="B4" s="71"/>
      <c r="C4" s="71"/>
      <c r="D4" s="71"/>
      <c r="E4" s="71"/>
      <c r="F4" s="71"/>
      <c r="G4" s="72"/>
    </row>
    <row r="5" spans="1:7" s="4" customFormat="1" ht="14.25" x14ac:dyDescent="0.2">
      <c r="A5" s="73"/>
      <c r="B5" s="74"/>
      <c r="C5" s="74"/>
      <c r="D5" s="74"/>
      <c r="E5" s="74"/>
      <c r="F5" s="74"/>
      <c r="G5" s="75"/>
    </row>
    <row r="6" spans="1:7" s="4" customFormat="1" ht="15" thickBot="1" x14ac:dyDescent="0.25">
      <c r="A6" s="5"/>
      <c r="B6" s="6"/>
      <c r="C6" s="6"/>
      <c r="D6" s="6"/>
      <c r="E6" s="6"/>
      <c r="F6" s="6"/>
      <c r="G6" s="7"/>
    </row>
    <row r="7" spans="1:7" s="4" customFormat="1" ht="15.75" customHeight="1" thickTop="1" x14ac:dyDescent="0.2">
      <c r="A7" s="48"/>
      <c r="B7" s="67" t="s">
        <v>15</v>
      </c>
      <c r="C7" s="68"/>
      <c r="D7" s="68"/>
      <c r="E7" s="68"/>
      <c r="F7" s="69"/>
      <c r="G7" s="49"/>
    </row>
    <row r="8" spans="1:7" s="8" customFormat="1" ht="28.5" x14ac:dyDescent="0.25">
      <c r="A8" s="22" t="s">
        <v>2</v>
      </c>
      <c r="B8" s="23" t="s">
        <v>3</v>
      </c>
      <c r="C8" s="23" t="s">
        <v>4</v>
      </c>
      <c r="D8" s="23" t="s">
        <v>5</v>
      </c>
      <c r="E8" s="23" t="s">
        <v>6</v>
      </c>
      <c r="F8" s="23" t="s">
        <v>7</v>
      </c>
      <c r="G8" s="24" t="s">
        <v>8</v>
      </c>
    </row>
    <row r="9" spans="1:7" ht="13.5" thickBot="1" x14ac:dyDescent="0.25">
      <c r="A9" s="17"/>
      <c r="B9" s="19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20" t="s">
        <v>14</v>
      </c>
    </row>
    <row r="10" spans="1:7" ht="13.5" thickTop="1" x14ac:dyDescent="0.2">
      <c r="A10" s="28"/>
      <c r="B10" s="15"/>
      <c r="C10" s="15"/>
      <c r="D10" s="15"/>
      <c r="E10" s="15"/>
      <c r="F10" s="15"/>
      <c r="G10" s="16"/>
    </row>
    <row r="11" spans="1:7" x14ac:dyDescent="0.2">
      <c r="A11" s="13" t="s">
        <v>16</v>
      </c>
      <c r="B11" s="44">
        <v>155872845.12</v>
      </c>
      <c r="C11" s="44">
        <v>0</v>
      </c>
      <c r="D11" s="44">
        <f>+B11+C11</f>
        <v>155872845.12</v>
      </c>
      <c r="E11" s="44">
        <v>184868011.62</v>
      </c>
      <c r="F11" s="44">
        <f>+E11</f>
        <v>184868011.62</v>
      </c>
      <c r="G11" s="47">
        <f>+F11-B11</f>
        <v>28995166.5</v>
      </c>
    </row>
    <row r="12" spans="1:7" x14ac:dyDescent="0.2">
      <c r="A12" s="13" t="s">
        <v>17</v>
      </c>
      <c r="B12" s="44">
        <v>0</v>
      </c>
      <c r="C12" s="44">
        <v>0</v>
      </c>
      <c r="D12" s="44">
        <f t="shared" ref="D12:D25" si="0">+B12+C12</f>
        <v>0</v>
      </c>
      <c r="E12" s="44">
        <v>0</v>
      </c>
      <c r="F12" s="44">
        <v>0</v>
      </c>
      <c r="G12" s="45">
        <f t="shared" ref="G12:G27" si="1">+F12-B12</f>
        <v>0</v>
      </c>
    </row>
    <row r="13" spans="1:7" x14ac:dyDescent="0.2">
      <c r="A13" s="13" t="s">
        <v>18</v>
      </c>
      <c r="B13" s="44">
        <v>5162425.6500000004</v>
      </c>
      <c r="C13" s="44">
        <v>0</v>
      </c>
      <c r="D13" s="44">
        <f t="shared" si="0"/>
        <v>5162425.6500000004</v>
      </c>
      <c r="E13" s="44">
        <v>10086425.82</v>
      </c>
      <c r="F13" s="44">
        <f>+E13</f>
        <v>10086425.82</v>
      </c>
      <c r="G13" s="47">
        <f t="shared" si="1"/>
        <v>4924000.17</v>
      </c>
    </row>
    <row r="14" spans="1:7" x14ac:dyDescent="0.2">
      <c r="A14" s="13" t="s">
        <v>19</v>
      </c>
      <c r="B14" s="44">
        <v>44890819.600000001</v>
      </c>
      <c r="C14" s="44">
        <v>0</v>
      </c>
      <c r="D14" s="44">
        <f t="shared" si="0"/>
        <v>44890819.600000001</v>
      </c>
      <c r="E14" s="44">
        <v>46001323.18</v>
      </c>
      <c r="F14" s="44">
        <f>+E14</f>
        <v>46001323.18</v>
      </c>
      <c r="G14" s="47">
        <f t="shared" si="1"/>
        <v>1110503.5799999982</v>
      </c>
    </row>
    <row r="15" spans="1:7" x14ac:dyDescent="0.2">
      <c r="A15" s="13" t="s">
        <v>20</v>
      </c>
      <c r="B15" s="44"/>
      <c r="C15" s="44">
        <v>0</v>
      </c>
      <c r="D15" s="44">
        <f t="shared" si="0"/>
        <v>0</v>
      </c>
      <c r="E15" s="44">
        <v>0</v>
      </c>
      <c r="F15" s="44">
        <v>0</v>
      </c>
      <c r="G15" s="45">
        <f t="shared" si="1"/>
        <v>0</v>
      </c>
    </row>
    <row r="16" spans="1:7" x14ac:dyDescent="0.2">
      <c r="A16" s="13" t="s">
        <v>21</v>
      </c>
      <c r="B16" s="44">
        <v>1398988.6</v>
      </c>
      <c r="C16" s="44">
        <v>0</v>
      </c>
      <c r="D16" s="44">
        <f t="shared" si="0"/>
        <v>1398988.6</v>
      </c>
      <c r="E16" s="44">
        <v>1443798.03</v>
      </c>
      <c r="F16" s="44">
        <f>+E16</f>
        <v>1443798.03</v>
      </c>
      <c r="G16" s="45">
        <f t="shared" si="1"/>
        <v>44809.429999999935</v>
      </c>
    </row>
    <row r="17" spans="1:7" x14ac:dyDescent="0.2">
      <c r="A17" s="65" t="s">
        <v>22</v>
      </c>
      <c r="B17" s="44">
        <f>8000000+46578.12+200373.43</f>
        <v>8246951.5499999998</v>
      </c>
      <c r="C17" s="44">
        <v>0</v>
      </c>
      <c r="D17" s="44">
        <f t="shared" si="0"/>
        <v>8246951.5499999998</v>
      </c>
      <c r="E17" s="44">
        <f>418443.26+154401.38</f>
        <v>572844.64</v>
      </c>
      <c r="F17" s="44">
        <f>+E17</f>
        <v>572844.64</v>
      </c>
      <c r="G17" s="45">
        <f t="shared" si="1"/>
        <v>-7674106.9100000001</v>
      </c>
    </row>
    <row r="18" spans="1:7" x14ac:dyDescent="0.2">
      <c r="A18" s="13" t="s">
        <v>23</v>
      </c>
      <c r="B18" s="44">
        <v>0</v>
      </c>
      <c r="C18" s="44">
        <v>0</v>
      </c>
      <c r="D18" s="44">
        <f t="shared" si="0"/>
        <v>0</v>
      </c>
      <c r="E18" s="44">
        <v>0</v>
      </c>
      <c r="F18" s="44">
        <v>0</v>
      </c>
      <c r="G18" s="45">
        <f t="shared" si="1"/>
        <v>0</v>
      </c>
    </row>
    <row r="19" spans="1:7" x14ac:dyDescent="0.2">
      <c r="A19" s="13" t="s">
        <v>21</v>
      </c>
      <c r="B19" s="44">
        <f>10624180.9+564952.29+6883316.65</f>
        <v>18072449.840000004</v>
      </c>
      <c r="C19" s="44">
        <v>0</v>
      </c>
      <c r="D19" s="44">
        <f t="shared" si="0"/>
        <v>18072449.840000004</v>
      </c>
      <c r="E19" s="44">
        <f>12046448.1+2475335.18+14919964.05</f>
        <v>29441747.329999998</v>
      </c>
      <c r="F19" s="44">
        <f>+E19</f>
        <v>29441747.329999998</v>
      </c>
      <c r="G19" s="45">
        <f t="shared" si="1"/>
        <v>11369297.489999995</v>
      </c>
    </row>
    <row r="20" spans="1:7" x14ac:dyDescent="0.2">
      <c r="A20" s="13" t="s">
        <v>22</v>
      </c>
      <c r="B20" s="44">
        <v>3397367.23</v>
      </c>
      <c r="C20" s="44">
        <v>0</v>
      </c>
      <c r="D20" s="44">
        <f t="shared" si="0"/>
        <v>3397367.23</v>
      </c>
      <c r="E20" s="44">
        <v>3275565.41</v>
      </c>
      <c r="F20" s="44">
        <f>+E20</f>
        <v>3275565.41</v>
      </c>
      <c r="G20" s="47">
        <f t="shared" si="1"/>
        <v>-121801.81999999983</v>
      </c>
    </row>
    <row r="21" spans="1:7" x14ac:dyDescent="0.2">
      <c r="A21" s="13" t="s">
        <v>24</v>
      </c>
      <c r="B21" s="44">
        <v>0</v>
      </c>
      <c r="C21" s="44">
        <v>0</v>
      </c>
      <c r="D21" s="44">
        <f t="shared" si="0"/>
        <v>0</v>
      </c>
      <c r="E21" s="44"/>
      <c r="F21" s="44"/>
      <c r="G21" s="45">
        <f t="shared" si="1"/>
        <v>0</v>
      </c>
    </row>
    <row r="22" spans="1:7" x14ac:dyDescent="0.2">
      <c r="A22" s="13" t="s">
        <v>25</v>
      </c>
      <c r="B22" s="44">
        <f>237356321.77+143650295.81</f>
        <v>381006617.58000004</v>
      </c>
      <c r="C22" s="44">
        <v>0</v>
      </c>
      <c r="D22" s="44">
        <f t="shared" si="0"/>
        <v>381006617.58000004</v>
      </c>
      <c r="E22" s="44">
        <f>236326578.29+154559371.42</f>
        <v>390885949.70999998</v>
      </c>
      <c r="F22" s="44">
        <f>+E22</f>
        <v>390885949.70999998</v>
      </c>
      <c r="G22" s="45">
        <f t="shared" si="1"/>
        <v>9879332.1299999356</v>
      </c>
    </row>
    <row r="23" spans="1:7" x14ac:dyDescent="0.2">
      <c r="A23" s="13" t="s">
        <v>26</v>
      </c>
      <c r="B23" s="44">
        <v>153633386.33000001</v>
      </c>
      <c r="C23" s="44">
        <v>0</v>
      </c>
      <c r="D23" s="44">
        <f t="shared" si="0"/>
        <v>153633386.33000001</v>
      </c>
      <c r="E23" s="44">
        <v>223253148.53999999</v>
      </c>
      <c r="F23" s="44">
        <f>+E23</f>
        <v>223253148.53999999</v>
      </c>
      <c r="G23" s="45">
        <f t="shared" si="1"/>
        <v>69619762.209999979</v>
      </c>
    </row>
    <row r="24" spans="1:7" x14ac:dyDescent="0.2">
      <c r="A24" s="13" t="s">
        <v>27</v>
      </c>
      <c r="B24" s="44">
        <v>0</v>
      </c>
      <c r="C24" s="44">
        <v>0</v>
      </c>
      <c r="D24" s="44">
        <f t="shared" si="0"/>
        <v>0</v>
      </c>
      <c r="E24" s="44"/>
      <c r="F24" s="44">
        <v>0</v>
      </c>
      <c r="G24" s="45">
        <f t="shared" si="1"/>
        <v>0</v>
      </c>
    </row>
    <row r="25" spans="1:7" x14ac:dyDescent="0.2">
      <c r="A25" s="13" t="s">
        <v>37</v>
      </c>
      <c r="B25" s="44">
        <v>0</v>
      </c>
      <c r="C25" s="44">
        <v>0</v>
      </c>
      <c r="D25" s="44">
        <f t="shared" si="0"/>
        <v>0</v>
      </c>
      <c r="E25" s="44">
        <v>0</v>
      </c>
      <c r="F25" s="44">
        <f>+E25</f>
        <v>0</v>
      </c>
      <c r="G25" s="45">
        <f t="shared" si="1"/>
        <v>0</v>
      </c>
    </row>
    <row r="26" spans="1:7" ht="13.5" thickBot="1" x14ac:dyDescent="0.25">
      <c r="A26" s="13"/>
      <c r="B26" s="46"/>
      <c r="C26" s="46"/>
      <c r="D26" s="46"/>
      <c r="E26" s="46"/>
      <c r="F26" s="46"/>
      <c r="G26" s="45">
        <f t="shared" si="1"/>
        <v>0</v>
      </c>
    </row>
    <row r="27" spans="1:7" ht="14.25" thickTop="1" thickBot="1" x14ac:dyDescent="0.25">
      <c r="A27" s="50" t="s">
        <v>29</v>
      </c>
      <c r="B27" s="51">
        <f>SUM(B11:B26)</f>
        <v>771681851.50000012</v>
      </c>
      <c r="C27" s="51">
        <f t="shared" ref="C27:F27" si="2">SUM(C11:C26)</f>
        <v>0</v>
      </c>
      <c r="D27" s="51">
        <f t="shared" si="2"/>
        <v>771681851.50000012</v>
      </c>
      <c r="E27" s="51">
        <f>SUM(E11:E26)</f>
        <v>889828814.27999997</v>
      </c>
      <c r="F27" s="51">
        <f t="shared" si="2"/>
        <v>889828814.27999997</v>
      </c>
      <c r="G27" s="52">
        <f t="shared" si="1"/>
        <v>118146962.77999985</v>
      </c>
    </row>
    <row r="28" spans="1:7" ht="13.5" thickTop="1" x14ac:dyDescent="0.2">
      <c r="A28" s="36"/>
      <c r="B28" s="36"/>
      <c r="C28" s="36"/>
      <c r="D28" s="36"/>
      <c r="E28" s="63"/>
      <c r="F28" s="36"/>
      <c r="G28" s="36"/>
    </row>
    <row r="29" spans="1:7" ht="13.5" thickBot="1" x14ac:dyDescent="0.25">
      <c r="A29" s="38"/>
      <c r="B29" s="38"/>
      <c r="C29" s="38"/>
      <c r="D29" s="38"/>
      <c r="E29" s="64"/>
      <c r="F29" s="38"/>
      <c r="G29" s="38"/>
    </row>
    <row r="30" spans="1:7" s="4" customFormat="1" ht="15.75" customHeight="1" thickTop="1" x14ac:dyDescent="0.2">
      <c r="A30" s="48"/>
      <c r="B30" s="67" t="s">
        <v>15</v>
      </c>
      <c r="C30" s="68"/>
      <c r="D30" s="68"/>
      <c r="E30" s="68"/>
      <c r="F30" s="69"/>
      <c r="G30" s="49"/>
    </row>
    <row r="31" spans="1:7" s="8" customFormat="1" ht="28.5" x14ac:dyDescent="0.25">
      <c r="A31" s="22" t="s">
        <v>36</v>
      </c>
      <c r="B31" s="23" t="s">
        <v>3</v>
      </c>
      <c r="C31" s="23" t="s">
        <v>4</v>
      </c>
      <c r="D31" s="23" t="s">
        <v>5</v>
      </c>
      <c r="E31" s="23" t="s">
        <v>6</v>
      </c>
      <c r="F31" s="23" t="s">
        <v>7</v>
      </c>
      <c r="G31" s="24" t="s">
        <v>8</v>
      </c>
    </row>
    <row r="32" spans="1:7" ht="13.5" thickBot="1" x14ac:dyDescent="0.25">
      <c r="A32" s="17"/>
      <c r="B32" s="19" t="s">
        <v>9</v>
      </c>
      <c r="C32" s="19" t="s">
        <v>10</v>
      </c>
      <c r="D32" s="19" t="s">
        <v>11</v>
      </c>
      <c r="E32" s="19" t="s">
        <v>12</v>
      </c>
      <c r="F32" s="19" t="s">
        <v>13</v>
      </c>
      <c r="G32" s="20" t="s">
        <v>14</v>
      </c>
    </row>
    <row r="33" spans="1:7" ht="13.5" thickTop="1" x14ac:dyDescent="0.2">
      <c r="A33" s="13"/>
      <c r="B33" s="11"/>
      <c r="C33" s="11"/>
      <c r="D33" s="11"/>
      <c r="E33" s="11"/>
      <c r="F33" s="11"/>
      <c r="G33" s="12"/>
    </row>
    <row r="34" spans="1:7" x14ac:dyDescent="0.2">
      <c r="A34" s="10" t="s">
        <v>32</v>
      </c>
      <c r="B34" s="44"/>
      <c r="C34" s="44"/>
      <c r="D34" s="44"/>
      <c r="E34" s="44"/>
      <c r="F34" s="44"/>
      <c r="G34" s="45"/>
    </row>
    <row r="35" spans="1:7" x14ac:dyDescent="0.2">
      <c r="A35" s="13" t="s">
        <v>33</v>
      </c>
      <c r="B35" s="44">
        <f>+B11</f>
        <v>155872845.12</v>
      </c>
      <c r="C35" s="44">
        <f t="shared" ref="C35:F35" si="3">+C11</f>
        <v>0</v>
      </c>
      <c r="D35" s="44">
        <f t="shared" si="3"/>
        <v>155872845.12</v>
      </c>
      <c r="E35" s="44">
        <f t="shared" si="3"/>
        <v>184868011.62</v>
      </c>
      <c r="F35" s="44">
        <f t="shared" si="3"/>
        <v>184868011.62</v>
      </c>
      <c r="G35" s="45">
        <f>+F35-B35</f>
        <v>28995166.5</v>
      </c>
    </row>
    <row r="36" spans="1:7" x14ac:dyDescent="0.2">
      <c r="A36" s="13" t="s">
        <v>18</v>
      </c>
      <c r="B36" s="44">
        <f>+B13</f>
        <v>5162425.6500000004</v>
      </c>
      <c r="C36" s="44">
        <f t="shared" ref="C36:F36" si="4">+C13</f>
        <v>0</v>
      </c>
      <c r="D36" s="44">
        <f t="shared" si="4"/>
        <v>5162425.6500000004</v>
      </c>
      <c r="E36" s="44">
        <f t="shared" si="4"/>
        <v>10086425.82</v>
      </c>
      <c r="F36" s="44">
        <f t="shared" si="4"/>
        <v>10086425.82</v>
      </c>
      <c r="G36" s="47">
        <f t="shared" ref="G36:G57" si="5">+F36-B36</f>
        <v>4924000.17</v>
      </c>
    </row>
    <row r="37" spans="1:7" x14ac:dyDescent="0.2">
      <c r="A37" s="13" t="s">
        <v>19</v>
      </c>
      <c r="B37" s="44">
        <f>+B14</f>
        <v>44890819.600000001</v>
      </c>
      <c r="C37" s="44">
        <f t="shared" ref="C37:F37" si="6">+C14</f>
        <v>0</v>
      </c>
      <c r="D37" s="44">
        <f t="shared" si="6"/>
        <v>44890819.600000001</v>
      </c>
      <c r="E37" s="44">
        <f t="shared" si="6"/>
        <v>46001323.18</v>
      </c>
      <c r="F37" s="44">
        <f t="shared" si="6"/>
        <v>46001323.18</v>
      </c>
      <c r="G37" s="47">
        <f t="shared" si="5"/>
        <v>1110503.5799999982</v>
      </c>
    </row>
    <row r="38" spans="1:7" x14ac:dyDescent="0.2">
      <c r="A38" s="13" t="s">
        <v>20</v>
      </c>
      <c r="B38" s="44"/>
      <c r="C38" s="44"/>
      <c r="D38" s="44"/>
      <c r="E38" s="44"/>
      <c r="F38" s="44"/>
      <c r="G38" s="47"/>
    </row>
    <row r="39" spans="1:7" x14ac:dyDescent="0.2">
      <c r="A39" s="13" t="s">
        <v>21</v>
      </c>
      <c r="B39" s="44">
        <f>+B16</f>
        <v>1398988.6</v>
      </c>
      <c r="C39" s="44">
        <f t="shared" ref="C39:F39" si="7">+C16</f>
        <v>0</v>
      </c>
      <c r="D39" s="44">
        <f t="shared" si="7"/>
        <v>1398988.6</v>
      </c>
      <c r="E39" s="44">
        <f t="shared" si="7"/>
        <v>1443798.03</v>
      </c>
      <c r="F39" s="44">
        <f t="shared" si="7"/>
        <v>1443798.03</v>
      </c>
      <c r="G39" s="47">
        <f t="shared" si="5"/>
        <v>44809.429999999935</v>
      </c>
    </row>
    <row r="40" spans="1:7" x14ac:dyDescent="0.2">
      <c r="A40" s="13" t="s">
        <v>22</v>
      </c>
      <c r="B40" s="44">
        <f>+B17</f>
        <v>8246951.5499999998</v>
      </c>
      <c r="C40" s="44">
        <f t="shared" ref="C40:F40" si="8">+C17</f>
        <v>0</v>
      </c>
      <c r="D40" s="44">
        <f t="shared" si="8"/>
        <v>8246951.5499999998</v>
      </c>
      <c r="E40" s="44">
        <f t="shared" si="8"/>
        <v>572844.64</v>
      </c>
      <c r="F40" s="44">
        <f t="shared" si="8"/>
        <v>572844.64</v>
      </c>
      <c r="G40" s="47">
        <f t="shared" si="5"/>
        <v>-7674106.9100000001</v>
      </c>
    </row>
    <row r="41" spans="1:7" x14ac:dyDescent="0.2">
      <c r="A41" s="13" t="s">
        <v>23</v>
      </c>
      <c r="B41" s="44"/>
      <c r="C41" s="44"/>
      <c r="D41" s="44"/>
      <c r="E41" s="44"/>
      <c r="F41" s="44"/>
      <c r="G41" s="47"/>
    </row>
    <row r="42" spans="1:7" x14ac:dyDescent="0.2">
      <c r="A42" s="13" t="s">
        <v>21</v>
      </c>
      <c r="B42" s="44">
        <f>+B19</f>
        <v>18072449.840000004</v>
      </c>
      <c r="C42" s="44">
        <f t="shared" ref="C42:F42" si="9">+C19</f>
        <v>0</v>
      </c>
      <c r="D42" s="44">
        <f t="shared" si="9"/>
        <v>18072449.840000004</v>
      </c>
      <c r="E42" s="44">
        <f t="shared" si="9"/>
        <v>29441747.329999998</v>
      </c>
      <c r="F42" s="44">
        <f t="shared" si="9"/>
        <v>29441747.329999998</v>
      </c>
      <c r="G42" s="47">
        <f t="shared" si="5"/>
        <v>11369297.489999995</v>
      </c>
    </row>
    <row r="43" spans="1:7" x14ac:dyDescent="0.2">
      <c r="A43" s="13" t="s">
        <v>22</v>
      </c>
      <c r="B43" s="44">
        <f>+B20</f>
        <v>3397367.23</v>
      </c>
      <c r="C43" s="44">
        <f t="shared" ref="C43:F43" si="10">+C20</f>
        <v>0</v>
      </c>
      <c r="D43" s="44">
        <f t="shared" si="10"/>
        <v>3397367.23</v>
      </c>
      <c r="E43" s="44">
        <f t="shared" si="10"/>
        <v>3275565.41</v>
      </c>
      <c r="F43" s="44">
        <f t="shared" si="10"/>
        <v>3275565.41</v>
      </c>
      <c r="G43" s="47">
        <f t="shared" si="5"/>
        <v>-121801.81999999983</v>
      </c>
    </row>
    <row r="44" spans="1:7" x14ac:dyDescent="0.2">
      <c r="A44" s="13" t="s">
        <v>25</v>
      </c>
      <c r="B44" s="44">
        <f>+B22</f>
        <v>381006617.58000004</v>
      </c>
      <c r="C44" s="44">
        <f t="shared" ref="C44:F44" si="11">+C22</f>
        <v>0</v>
      </c>
      <c r="D44" s="44">
        <f t="shared" si="11"/>
        <v>381006617.58000004</v>
      </c>
      <c r="E44" s="44">
        <f t="shared" si="11"/>
        <v>390885949.70999998</v>
      </c>
      <c r="F44" s="44">
        <f t="shared" si="11"/>
        <v>390885949.70999998</v>
      </c>
      <c r="G44" s="47">
        <f t="shared" si="5"/>
        <v>9879332.1299999356</v>
      </c>
    </row>
    <row r="45" spans="1:7" x14ac:dyDescent="0.2">
      <c r="A45" s="13" t="s">
        <v>26</v>
      </c>
      <c r="B45" s="44">
        <f>+B23</f>
        <v>153633386.33000001</v>
      </c>
      <c r="C45" s="44">
        <f t="shared" ref="C45:F45" si="12">+C23</f>
        <v>0</v>
      </c>
      <c r="D45" s="44">
        <f t="shared" si="12"/>
        <v>153633386.33000001</v>
      </c>
      <c r="E45" s="44">
        <f t="shared" si="12"/>
        <v>223253148.53999999</v>
      </c>
      <c r="F45" s="44">
        <f t="shared" si="12"/>
        <v>223253148.53999999</v>
      </c>
      <c r="G45" s="47">
        <f t="shared" si="5"/>
        <v>69619762.209999979</v>
      </c>
    </row>
    <row r="46" spans="1:7" x14ac:dyDescent="0.2">
      <c r="A46" s="13" t="s">
        <v>27</v>
      </c>
      <c r="B46" s="44">
        <v>0</v>
      </c>
      <c r="C46" s="44">
        <v>0</v>
      </c>
      <c r="D46" s="44">
        <v>0</v>
      </c>
      <c r="E46" s="44">
        <v>0</v>
      </c>
      <c r="F46" s="44">
        <v>0</v>
      </c>
      <c r="G46" s="45">
        <v>0</v>
      </c>
    </row>
    <row r="47" spans="1:7" x14ac:dyDescent="0.2">
      <c r="A47" s="13"/>
      <c r="B47" s="44"/>
      <c r="C47" s="44"/>
      <c r="D47" s="44"/>
      <c r="E47" s="44"/>
      <c r="F47" s="44"/>
      <c r="G47" s="47"/>
    </row>
    <row r="48" spans="1:7" x14ac:dyDescent="0.2">
      <c r="A48" s="10" t="s">
        <v>34</v>
      </c>
      <c r="B48" s="44"/>
      <c r="C48" s="44"/>
      <c r="D48" s="44"/>
      <c r="E48" s="44"/>
      <c r="F48" s="44"/>
      <c r="G48" s="47"/>
    </row>
    <row r="49" spans="1:7" x14ac:dyDescent="0.2">
      <c r="A49" s="13" t="s">
        <v>17</v>
      </c>
      <c r="B49" s="44"/>
      <c r="C49" s="44"/>
      <c r="D49" s="44"/>
      <c r="E49" s="44"/>
      <c r="F49" s="44"/>
      <c r="G49" s="47"/>
    </row>
    <row r="50" spans="1:7" x14ac:dyDescent="0.2">
      <c r="A50" s="13" t="s">
        <v>35</v>
      </c>
      <c r="B50" s="44"/>
      <c r="C50" s="44"/>
      <c r="D50" s="44"/>
      <c r="E50" s="44"/>
      <c r="F50" s="44"/>
      <c r="G50" s="47"/>
    </row>
    <row r="51" spans="1:7" x14ac:dyDescent="0.2">
      <c r="A51" s="13" t="s">
        <v>26</v>
      </c>
      <c r="B51" s="44"/>
      <c r="C51" s="44"/>
      <c r="D51" s="44"/>
      <c r="E51" s="44"/>
      <c r="F51" s="44"/>
      <c r="G51" s="47"/>
    </row>
    <row r="52" spans="1:7" x14ac:dyDescent="0.2">
      <c r="A52" s="13" t="s">
        <v>27</v>
      </c>
      <c r="B52" s="44"/>
      <c r="C52" s="44"/>
      <c r="D52" s="44"/>
      <c r="E52" s="44"/>
      <c r="F52" s="44"/>
      <c r="G52" s="47"/>
    </row>
    <row r="53" spans="1:7" x14ac:dyDescent="0.2">
      <c r="A53" s="13"/>
      <c r="B53" s="44"/>
      <c r="C53" s="44"/>
      <c r="D53" s="44"/>
      <c r="E53" s="44"/>
      <c r="F53" s="44"/>
      <c r="G53" s="47"/>
    </row>
    <row r="54" spans="1:7" x14ac:dyDescent="0.2">
      <c r="A54" s="10" t="s">
        <v>28</v>
      </c>
      <c r="B54" s="44"/>
      <c r="C54" s="44"/>
      <c r="D54" s="44"/>
      <c r="E54" s="44"/>
      <c r="F54" s="44"/>
      <c r="G54" s="47"/>
    </row>
    <row r="55" spans="1:7" x14ac:dyDescent="0.2">
      <c r="A55" s="13" t="s">
        <v>37</v>
      </c>
      <c r="B55" s="44">
        <f>+B25</f>
        <v>0</v>
      </c>
      <c r="C55" s="44">
        <f>+C25</f>
        <v>0</v>
      </c>
      <c r="D55" s="44">
        <f>+D25</f>
        <v>0</v>
      </c>
      <c r="E55" s="44">
        <f>+E25</f>
        <v>0</v>
      </c>
      <c r="F55" s="44">
        <f>+F25</f>
        <v>0</v>
      </c>
      <c r="G55" s="66">
        <f t="shared" ref="G55" si="13">+F55-B55</f>
        <v>0</v>
      </c>
    </row>
    <row r="56" spans="1:7" ht="13.5" thickBot="1" x14ac:dyDescent="0.25">
      <c r="A56" s="42"/>
      <c r="B56" s="46"/>
      <c r="C56" s="46"/>
      <c r="D56" s="46"/>
      <c r="E56" s="46"/>
      <c r="F56" s="46"/>
      <c r="G56" s="45"/>
    </row>
    <row r="57" spans="1:7" s="56" customFormat="1" ht="14.25" thickTop="1" thickBot="1" x14ac:dyDescent="0.25">
      <c r="A57" s="53" t="s">
        <v>29</v>
      </c>
      <c r="B57" s="54">
        <f>SUM(B35:B56)</f>
        <v>771681851.50000012</v>
      </c>
      <c r="C57" s="54">
        <f t="shared" ref="C57:F57" si="14">SUM(C35:C56)</f>
        <v>0</v>
      </c>
      <c r="D57" s="54">
        <f t="shared" si="14"/>
        <v>771681851.50000012</v>
      </c>
      <c r="E57" s="54">
        <f t="shared" si="14"/>
        <v>889828814.27999997</v>
      </c>
      <c r="F57" s="54">
        <f t="shared" si="14"/>
        <v>889828814.27999997</v>
      </c>
      <c r="G57" s="55">
        <f t="shared" si="5"/>
        <v>118146962.77999985</v>
      </c>
    </row>
    <row r="58" spans="1:7" s="56" customFormat="1" ht="14.25" thickTop="1" thickBot="1" x14ac:dyDescent="0.25">
      <c r="A58" s="57"/>
      <c r="B58" s="58"/>
      <c r="C58" s="58"/>
      <c r="D58" s="59"/>
      <c r="E58" s="60" t="s">
        <v>31</v>
      </c>
      <c r="F58" s="61"/>
      <c r="G58" s="62">
        <f>+G57</f>
        <v>118146962.77999985</v>
      </c>
    </row>
    <row r="59" spans="1:7" ht="13.5" thickTop="1" x14ac:dyDescent="0.2"/>
  </sheetData>
  <customSheetViews>
    <customSheetView guid="{5C49B94E-750C-4FA6-BB47-049E1BB4E8DF}" showPageBreaks="1" fitToPage="1" printArea="1">
      <selection activeCell="H1" sqref="H1"/>
      <pageMargins left="0.24" right="0.24" top="0.74803149606299213" bottom="0.74803149606299213" header="0.31496062992125984" footer="0.31496062992125984"/>
      <pageSetup scale="68" orientation="portrait" r:id="rId1"/>
    </customSheetView>
  </customSheetViews>
  <mergeCells count="6">
    <mergeCell ref="B30:F30"/>
    <mergeCell ref="A2:G2"/>
    <mergeCell ref="A3:G3"/>
    <mergeCell ref="A4:G4"/>
    <mergeCell ref="A5:G5"/>
    <mergeCell ref="B7:F7"/>
  </mergeCells>
  <pageMargins left="0.24" right="0.24" top="0.74803149606299213" bottom="0.74803149606299213" header="0.31496062992125984" footer="0.31496062992125984"/>
  <pageSetup scale="68" orientation="portrait" r:id="rId2"/>
  <ignoredErrors>
    <ignoredError sqref="B9" numberStoredAsText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8"/>
  <sheetViews>
    <sheetView topLeftCell="A10" workbookViewId="0">
      <selection activeCell="B15" sqref="B15"/>
    </sheetView>
  </sheetViews>
  <sheetFormatPr defaultColWidth="11.42578125" defaultRowHeight="15" x14ac:dyDescent="0.25"/>
  <cols>
    <col min="1" max="1" width="78.42578125" bestFit="1" customWidth="1"/>
    <col min="2" max="2" width="12.7109375" bestFit="1" customWidth="1"/>
    <col min="3" max="3" width="36.42578125" bestFit="1" customWidth="1"/>
    <col min="4" max="4" width="15.5703125" bestFit="1" customWidth="1"/>
    <col min="5" max="5" width="21.5703125" bestFit="1" customWidth="1"/>
    <col min="6" max="6" width="15.85546875" bestFit="1" customWidth="1"/>
    <col min="7" max="7" width="14.5703125" bestFit="1" customWidth="1"/>
  </cols>
  <sheetData>
    <row r="3" spans="1:7" x14ac:dyDescent="0.25">
      <c r="A3" t="s">
        <v>1</v>
      </c>
    </row>
    <row r="6" spans="1:7" ht="15.75" thickBot="1" x14ac:dyDescent="0.3"/>
    <row r="7" spans="1:7" ht="15.75" thickTop="1" x14ac:dyDescent="0.25">
      <c r="A7" s="25"/>
      <c r="B7" s="76" t="s">
        <v>15</v>
      </c>
      <c r="C7" s="77"/>
      <c r="D7" s="77"/>
      <c r="E7" s="77"/>
      <c r="F7" s="78"/>
      <c r="G7" s="27"/>
    </row>
    <row r="8" spans="1:7" x14ac:dyDescent="0.25">
      <c r="A8" s="14" t="s">
        <v>2</v>
      </c>
      <c r="B8" s="14" t="s">
        <v>3</v>
      </c>
      <c r="C8" s="14" t="s">
        <v>4</v>
      </c>
      <c r="D8" s="14" t="s">
        <v>5</v>
      </c>
      <c r="E8" s="14" t="s">
        <v>6</v>
      </c>
      <c r="F8" s="14" t="s">
        <v>7</v>
      </c>
      <c r="G8" s="14" t="s">
        <v>8</v>
      </c>
    </row>
    <row r="9" spans="1:7" ht="15.75" thickBot="1" x14ac:dyDescent="0.3">
      <c r="A9" s="18"/>
      <c r="B9" s="21" t="s">
        <v>9</v>
      </c>
      <c r="C9" s="21" t="s">
        <v>10</v>
      </c>
      <c r="D9" s="21" t="s">
        <v>11</v>
      </c>
      <c r="E9" s="21" t="s">
        <v>12</v>
      </c>
      <c r="F9" s="21" t="s">
        <v>13</v>
      </c>
      <c r="G9" s="21" t="s">
        <v>14</v>
      </c>
    </row>
    <row r="10" spans="1:7" ht="15.75" thickTop="1" x14ac:dyDescent="0.25">
      <c r="A10" s="29"/>
    </row>
    <row r="11" spans="1:7" x14ac:dyDescent="0.25">
      <c r="A11" s="29" t="s">
        <v>16</v>
      </c>
      <c r="D11">
        <f>+B11+C11</f>
        <v>0</v>
      </c>
    </row>
    <row r="12" spans="1:7" x14ac:dyDescent="0.25">
      <c r="A12" s="29" t="s">
        <v>17</v>
      </c>
      <c r="D12">
        <f t="shared" ref="D12:D25" si="0">+B12+C12</f>
        <v>0</v>
      </c>
    </row>
    <row r="13" spans="1:7" x14ac:dyDescent="0.25">
      <c r="A13" s="29" t="s">
        <v>18</v>
      </c>
      <c r="D13">
        <f t="shared" si="0"/>
        <v>0</v>
      </c>
    </row>
    <row r="14" spans="1:7" x14ac:dyDescent="0.25">
      <c r="A14" s="29" t="s">
        <v>19</v>
      </c>
      <c r="D14">
        <f t="shared" si="0"/>
        <v>0</v>
      </c>
    </row>
    <row r="15" spans="1:7" x14ac:dyDescent="0.25">
      <c r="A15" s="29" t="s">
        <v>20</v>
      </c>
      <c r="D15">
        <f t="shared" si="0"/>
        <v>0</v>
      </c>
    </row>
    <row r="16" spans="1:7" x14ac:dyDescent="0.25">
      <c r="A16" s="29" t="s">
        <v>21</v>
      </c>
      <c r="D16">
        <f t="shared" si="0"/>
        <v>0</v>
      </c>
    </row>
    <row r="17" spans="1:7" x14ac:dyDescent="0.25">
      <c r="A17" s="29" t="s">
        <v>22</v>
      </c>
      <c r="D17">
        <f t="shared" si="0"/>
        <v>0</v>
      </c>
    </row>
    <row r="18" spans="1:7" x14ac:dyDescent="0.25">
      <c r="A18" s="29" t="s">
        <v>23</v>
      </c>
      <c r="D18">
        <f t="shared" si="0"/>
        <v>0</v>
      </c>
    </row>
    <row r="19" spans="1:7" x14ac:dyDescent="0.25">
      <c r="A19" s="29" t="s">
        <v>21</v>
      </c>
      <c r="D19">
        <f t="shared" si="0"/>
        <v>0</v>
      </c>
    </row>
    <row r="20" spans="1:7" x14ac:dyDescent="0.25">
      <c r="A20" s="29" t="s">
        <v>22</v>
      </c>
      <c r="D20">
        <f t="shared" si="0"/>
        <v>0</v>
      </c>
    </row>
    <row r="21" spans="1:7" x14ac:dyDescent="0.25">
      <c r="A21" s="29" t="s">
        <v>24</v>
      </c>
      <c r="D21">
        <f t="shared" si="0"/>
        <v>0</v>
      </c>
    </row>
    <row r="22" spans="1:7" x14ac:dyDescent="0.25">
      <c r="A22" s="29" t="s">
        <v>25</v>
      </c>
      <c r="D22">
        <f t="shared" si="0"/>
        <v>0</v>
      </c>
    </row>
    <row r="23" spans="1:7" x14ac:dyDescent="0.25">
      <c r="A23" s="29" t="s">
        <v>26</v>
      </c>
      <c r="D23">
        <f t="shared" si="0"/>
        <v>0</v>
      </c>
    </row>
    <row r="24" spans="1:7" x14ac:dyDescent="0.25">
      <c r="A24" s="29" t="s">
        <v>27</v>
      </c>
      <c r="D24">
        <f t="shared" si="0"/>
        <v>0</v>
      </c>
    </row>
    <row r="25" spans="1:7" x14ac:dyDescent="0.25">
      <c r="A25" s="29" t="s">
        <v>28</v>
      </c>
      <c r="D25">
        <f t="shared" si="0"/>
        <v>0</v>
      </c>
    </row>
    <row r="26" spans="1:7" ht="15.75" thickBot="1" x14ac:dyDescent="0.3">
      <c r="A26" s="29"/>
    </row>
    <row r="27" spans="1:7" ht="16.5" thickTop="1" thickBot="1" x14ac:dyDescent="0.3">
      <c r="A27" s="32" t="s">
        <v>29</v>
      </c>
      <c r="B27" s="33"/>
      <c r="C27" s="34"/>
      <c r="D27" s="34"/>
      <c r="E27" s="34"/>
      <c r="F27" s="35"/>
    </row>
    <row r="28" spans="1:7" ht="15.75" thickTop="1" x14ac:dyDescent="0.25">
      <c r="A28" s="37"/>
      <c r="B28" s="26"/>
      <c r="C28" s="26"/>
      <c r="D28" s="26"/>
      <c r="E28" s="26" t="s">
        <v>31</v>
      </c>
      <c r="F28" s="26"/>
      <c r="G28" s="26"/>
    </row>
    <row r="29" spans="1:7" ht="15.75" thickBot="1" x14ac:dyDescent="0.3">
      <c r="A29" s="39"/>
      <c r="B29" s="40"/>
      <c r="C29" s="40"/>
      <c r="D29" s="40"/>
      <c r="E29" s="40"/>
      <c r="F29" s="40"/>
      <c r="G29" s="40"/>
    </row>
    <row r="30" spans="1:7" ht="15.75" thickTop="1" x14ac:dyDescent="0.25">
      <c r="A30" s="25"/>
      <c r="B30" s="76" t="s">
        <v>15</v>
      </c>
      <c r="C30" s="77"/>
      <c r="D30" s="77"/>
      <c r="E30" s="77"/>
      <c r="F30" s="78"/>
      <c r="G30" s="27"/>
    </row>
    <row r="31" spans="1:7" x14ac:dyDescent="0.25">
      <c r="A31" s="14" t="s">
        <v>30</v>
      </c>
      <c r="B31" s="14" t="s">
        <v>3</v>
      </c>
      <c r="C31" s="14" t="s">
        <v>4</v>
      </c>
      <c r="D31" s="14" t="s">
        <v>5</v>
      </c>
      <c r="E31" s="14" t="s">
        <v>6</v>
      </c>
      <c r="F31" s="14" t="s">
        <v>7</v>
      </c>
      <c r="G31" s="14" t="s">
        <v>8</v>
      </c>
    </row>
    <row r="32" spans="1:7" ht="15.75" thickBot="1" x14ac:dyDescent="0.3">
      <c r="A32" s="18"/>
      <c r="B32" s="21" t="s">
        <v>9</v>
      </c>
      <c r="C32" s="21" t="s">
        <v>10</v>
      </c>
      <c r="D32" s="21" t="s">
        <v>11</v>
      </c>
      <c r="E32" s="21" t="s">
        <v>12</v>
      </c>
      <c r="F32" s="21" t="s">
        <v>13</v>
      </c>
      <c r="G32" s="21" t="s">
        <v>14</v>
      </c>
    </row>
    <row r="33" spans="1:1" ht="15.75" thickTop="1" x14ac:dyDescent="0.25">
      <c r="A33" s="29"/>
    </row>
    <row r="34" spans="1:1" x14ac:dyDescent="0.25">
      <c r="A34" s="41" t="s">
        <v>32</v>
      </c>
    </row>
    <row r="35" spans="1:1" x14ac:dyDescent="0.25">
      <c r="A35" s="29" t="s">
        <v>33</v>
      </c>
    </row>
    <row r="36" spans="1:1" x14ac:dyDescent="0.25">
      <c r="A36" s="29" t="s">
        <v>18</v>
      </c>
    </row>
    <row r="37" spans="1:1" x14ac:dyDescent="0.25">
      <c r="A37" s="29" t="s">
        <v>19</v>
      </c>
    </row>
    <row r="38" spans="1:1" x14ac:dyDescent="0.25">
      <c r="A38" s="29" t="s">
        <v>20</v>
      </c>
    </row>
    <row r="39" spans="1:1" x14ac:dyDescent="0.25">
      <c r="A39" s="29" t="s">
        <v>21</v>
      </c>
    </row>
    <row r="40" spans="1:1" x14ac:dyDescent="0.25">
      <c r="A40" s="29" t="s">
        <v>22</v>
      </c>
    </row>
    <row r="41" spans="1:1" x14ac:dyDescent="0.25">
      <c r="A41" s="29" t="s">
        <v>23</v>
      </c>
    </row>
    <row r="42" spans="1:1" x14ac:dyDescent="0.25">
      <c r="A42" s="29" t="s">
        <v>21</v>
      </c>
    </row>
    <row r="43" spans="1:1" x14ac:dyDescent="0.25">
      <c r="A43" s="29" t="s">
        <v>22</v>
      </c>
    </row>
    <row r="44" spans="1:1" x14ac:dyDescent="0.25">
      <c r="A44" s="29" t="s">
        <v>25</v>
      </c>
    </row>
    <row r="45" spans="1:1" x14ac:dyDescent="0.25">
      <c r="A45" s="29" t="s">
        <v>26</v>
      </c>
    </row>
    <row r="46" spans="1:1" x14ac:dyDescent="0.25">
      <c r="A46" s="29" t="s">
        <v>27</v>
      </c>
    </row>
    <row r="47" spans="1:1" x14ac:dyDescent="0.25">
      <c r="A47" s="29"/>
    </row>
    <row r="48" spans="1:1" x14ac:dyDescent="0.25">
      <c r="A48" s="41" t="s">
        <v>34</v>
      </c>
    </row>
    <row r="49" spans="1:6" x14ac:dyDescent="0.25">
      <c r="A49" s="29" t="s">
        <v>17</v>
      </c>
    </row>
    <row r="50" spans="1:6" x14ac:dyDescent="0.25">
      <c r="A50" s="29" t="s">
        <v>35</v>
      </c>
    </row>
    <row r="51" spans="1:6" x14ac:dyDescent="0.25">
      <c r="A51" s="29" t="s">
        <v>26</v>
      </c>
    </row>
    <row r="52" spans="1:6" x14ac:dyDescent="0.25">
      <c r="A52" s="29" t="s">
        <v>27</v>
      </c>
    </row>
    <row r="53" spans="1:6" x14ac:dyDescent="0.25">
      <c r="A53" s="29"/>
    </row>
    <row r="54" spans="1:6" x14ac:dyDescent="0.25">
      <c r="A54" s="41" t="s">
        <v>28</v>
      </c>
    </row>
    <row r="55" spans="1:6" x14ac:dyDescent="0.25">
      <c r="A55" s="29" t="s">
        <v>28</v>
      </c>
    </row>
    <row r="56" spans="1:6" ht="15.75" thickBot="1" x14ac:dyDescent="0.3">
      <c r="A56" s="29"/>
    </row>
    <row r="57" spans="1:6" ht="16.5" thickTop="1" thickBot="1" x14ac:dyDescent="0.3">
      <c r="A57" s="43" t="s">
        <v>29</v>
      </c>
      <c r="B57" s="30"/>
      <c r="C57" s="30"/>
      <c r="D57" s="30"/>
      <c r="E57" s="30"/>
      <c r="F57" s="31"/>
    </row>
    <row r="58" spans="1:6" ht="15.75" thickTop="1" x14ac:dyDescent="0.25">
      <c r="A58" s="37"/>
      <c r="B58" s="26"/>
      <c r="C58" s="26"/>
      <c r="D58" s="27"/>
      <c r="E58" s="25" t="s">
        <v>31</v>
      </c>
      <c r="F58" s="27"/>
    </row>
  </sheetData>
  <customSheetViews>
    <customSheetView guid="{5C49B94E-750C-4FA6-BB47-049E1BB4E8DF}" topLeftCell="A10">
      <selection activeCell="B15" sqref="B15"/>
      <pageMargins left="0.7" right="0.7" top="0.75" bottom="0.75" header="0.3" footer="0.3"/>
    </customSheetView>
  </customSheetViews>
  <mergeCells count="2">
    <mergeCell ref="B7:F7"/>
    <mergeCell ref="B30:F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customSheetViews>
    <customSheetView guid="{5C49B94E-750C-4FA6-BB47-049E1BB4E8DF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marroyo</dc:creator>
  <cp:lastModifiedBy>Alex Torres</cp:lastModifiedBy>
  <cp:lastPrinted>2017-11-11T01:59:27Z</cp:lastPrinted>
  <dcterms:created xsi:type="dcterms:W3CDTF">2015-10-27T19:23:24Z</dcterms:created>
  <dcterms:modified xsi:type="dcterms:W3CDTF">2017-11-11T02:00:23Z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e628d71b-4ede-4838-8610-4949ce1bfa3a</vt:lpwstr>
  </property>
</Properties>
</file>